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lanificación 2019\Programas 2 y 4\"/>
    </mc:Choice>
  </mc:AlternateContent>
  <bookViews>
    <workbookView xWindow="0" yWindow="1200" windowWidth="21600" windowHeight="9135" tabRatio="602"/>
  </bookViews>
  <sheets>
    <sheet name=" POI 2019 Piedras" sheetId="3" r:id="rId1"/>
    <sheet name="Hoja4" sheetId="4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 POI 2019 Piedras'!$A$1:$M$20</definedName>
    <definedName name="_xlnm.Print_Titles" localSheetId="0">' POI 2019 Piedras'!$1:$8</definedName>
  </definedNames>
  <calcPr calcId="152511"/>
</workbook>
</file>

<file path=xl/calcChain.xml><?xml version="1.0" encoding="utf-8"?>
<calcChain xmlns="http://schemas.openxmlformats.org/spreadsheetml/2006/main">
  <c r="L17" i="3" l="1"/>
  <c r="L12" i="3" l="1"/>
  <c r="L16" i="3"/>
  <c r="L15" i="3"/>
  <c r="L14" i="3"/>
  <c r="L13" i="3"/>
  <c r="L11" i="3"/>
  <c r="L10" i="3"/>
  <c r="L9" i="3"/>
  <c r="L19" i="3"/>
  <c r="L18" i="3" l="1"/>
  <c r="L20" i="3" s="1"/>
  <c r="Q9" i="3" l="1"/>
</calcChain>
</file>

<file path=xl/comments1.xml><?xml version="1.0" encoding="utf-8"?>
<comments xmlns="http://schemas.openxmlformats.org/spreadsheetml/2006/main">
  <authors>
    <author>Kathia</author>
  </authors>
  <commentList>
    <comment ref="M9" authorId="0" shapeId="0">
      <text>
        <r>
          <rPr>
            <b/>
            <sz val="9"/>
            <color indexed="81"/>
            <rFont val="Tahoma"/>
            <family val="2"/>
          </rPr>
          <t>Kathia:</t>
        </r>
        <r>
          <rPr>
            <sz val="9"/>
            <color indexed="81"/>
            <rFont val="Tahoma"/>
            <family val="2"/>
          </rPr>
          <t xml:space="preserve">
7098 en el 2018 ver este dato</t>
        </r>
      </text>
    </comment>
  </commentList>
</comments>
</file>

<file path=xl/sharedStrings.xml><?xml version="1.0" encoding="utf-8"?>
<sst xmlns="http://schemas.openxmlformats.org/spreadsheetml/2006/main" count="91" uniqueCount="71">
  <si>
    <t>Prioridades:</t>
  </si>
  <si>
    <t>Objetivos Estratégicos:</t>
  </si>
  <si>
    <t>Unidad:</t>
  </si>
  <si>
    <t>Meta</t>
  </si>
  <si>
    <t>Descripción de la Meta</t>
  </si>
  <si>
    <t>Indicador</t>
  </si>
  <si>
    <t>Criterio</t>
  </si>
  <si>
    <t>Fórmula</t>
  </si>
  <si>
    <t>Unidad de medida</t>
  </si>
  <si>
    <t>Programación avance</t>
  </si>
  <si>
    <t>I</t>
  </si>
  <si>
    <t>II</t>
  </si>
  <si>
    <t>III</t>
  </si>
  <si>
    <t>IV</t>
  </si>
  <si>
    <t>origen de los datos solicitados</t>
  </si>
  <si>
    <t>Si</t>
  </si>
  <si>
    <t>NO</t>
  </si>
  <si>
    <t>Objetivo General</t>
  </si>
  <si>
    <t>Objetivo Específico</t>
  </si>
  <si>
    <t>unidad</t>
  </si>
  <si>
    <t>Observaciones</t>
  </si>
  <si>
    <t>Ajuste de presupuesto</t>
  </si>
  <si>
    <t>Sub distrito Piedras</t>
  </si>
  <si>
    <t>Los usuarios de agua para riego y piscicultura en el DRAT recibirán un servicio en cantidad, calidad y oportunidad que les permitirá una producción más segura en un marco de variabilidad y cambio climático</t>
  </si>
  <si>
    <t>• Fortalecer la estructura y funcionamiento de la Institución para maximizar la eficiencia y la eficacia del accionar institucional.
• Mejorar la estrategia de coordinación y gestión institucional con actores públicos y privados para ejercer un liderazgo efectivo que contribuya a un mejor posicionamiento institucional.
• Fortalecer la estrategia de posicionamiento estratégico de la Institución para aumentar la generación de valor público en los ámbitos sustantivos institucionales.</t>
  </si>
  <si>
    <t>eficacia</t>
  </si>
  <si>
    <t>Brindar el mantenimiento  al Sistema DRAT para asegurar la prestación del servicio público de agua en la cantidad y  calidad requeridas.</t>
  </si>
  <si>
    <t>Metros cuadrados  de limpieza en canales  de riego y drenajes realizados</t>
  </si>
  <si>
    <t>Cantidad de metros cuadrados  de limpieza en canales realizada</t>
  </si>
  <si>
    <t>Kilómetros de canales de riego con extracción de algas realizada</t>
  </si>
  <si>
    <t>Número de Kilómetros de canales de riego con extracción de algas realizada</t>
  </si>
  <si>
    <t>Número de estructuras reparadas</t>
  </si>
  <si>
    <t>Cantidad de metros cúbicos de revestimiento de canales realizado</t>
  </si>
  <si>
    <t>Estructuras metálicas sustituidas</t>
  </si>
  <si>
    <t>Cantidad de estructuras metálicas sustituidas</t>
  </si>
  <si>
    <t>Que se construya un puente</t>
  </si>
  <si>
    <t>Coordinador Sub Distrito:</t>
  </si>
  <si>
    <t>Dirección</t>
  </si>
  <si>
    <t>Distrito de Riego Arenal Tempisque</t>
  </si>
  <si>
    <t>Director:</t>
  </si>
  <si>
    <t>Nelson Brizuela Cortés</t>
  </si>
  <si>
    <t>Andrés Murillo</t>
  </si>
  <si>
    <t>Subtotal</t>
  </si>
  <si>
    <t>Salarios</t>
  </si>
  <si>
    <t>Total</t>
  </si>
  <si>
    <t>Realizar  la administración, operación, mantenimiento, mejora y construcción de las obras de riego primario y secundario, incluyendo los caminos, y la construcción y mantenimiento de las obras de drenaje primario para brindar el servicio público de agua para riego y usos múltiples de calidad que permita el desarrollo de actividades productivas de los usuarios (as), clientes y otros a través de un uso óptimo del recurso hídrico.</t>
  </si>
  <si>
    <t>Operar  el Sistema DRAT para brindar el servicio público de agua de calidad al total de la demanda según la disponibilidad de recurso hídrico en la fuente.</t>
  </si>
  <si>
    <t>Incluir la reposición de candados</t>
  </si>
  <si>
    <t>Que se lleve a cabo el mantenimiento preventivo a 3  casetas para el equipo de medición y para la oficina del subdistrito Piedras</t>
  </si>
  <si>
    <t>Instalaciones con mantenimiento preventivo</t>
  </si>
  <si>
    <t>Cantidad de instalaciones con mantenimiento</t>
  </si>
  <si>
    <t>Puente construido</t>
  </si>
  <si>
    <t>Cantidad de puentes construidos</t>
  </si>
  <si>
    <t>Plan Operativo Institucional por Unidad 2019</t>
  </si>
  <si>
    <t>Que se logre una entrega oportuna de xxx millones m3 para las actividades hidroproductivas en el subdistrito Piedras</t>
  </si>
  <si>
    <t xml:space="preserve"> Sumatoria de  caudales   entregados en 1825 tomas en el Subdistrito Piedras.</t>
  </si>
  <si>
    <t>Que  se realice la extracción de algas en 58 kilómetros de canal en el subdistrito Piedras</t>
  </si>
  <si>
    <t>Que se reparen 30 estructuras hidráulicas menores en el subdistrito Piedras</t>
  </si>
  <si>
    <t xml:space="preserve">Cantidad de estructuras reparadas </t>
  </si>
  <si>
    <t>Que se realice 900 m3 de revestimiento de canales en el subdistrito Piedras</t>
  </si>
  <si>
    <t>Que se construya 25 estructuras metálicas en el subdistrito Piedras</t>
  </si>
  <si>
    <t>Diseño del proyecto de optimación del Canal CO7 elaborado</t>
  </si>
  <si>
    <t xml:space="preserve">Elaborar  el diseño del proyecto de optimación del Canal CO7 </t>
  </si>
  <si>
    <t>El proyecto consiste en automatizar los canales de riego del  sub distrito Piedras por medio de la adquisición de compuertas automáticas, lo cual permite la operación oportuna y eficaz del servicio.  El proyecto se estará ejecutando por etapas.  Para el 2019 se programa tener finalizado el diseño.</t>
  </si>
  <si>
    <t>Mejorar la infraestructura del sistema DRAT para asegurar la prestación del servicio público de agua en la cantidad y  calidad requerida</t>
  </si>
  <si>
    <t xml:space="preserve"> Hectáreas  con servicio público de agua para riego gravedad, bombeo y pisicultura en el subdistrito Piedras
</t>
  </si>
  <si>
    <t xml:space="preserve">Cantidad de hectáreas que recibe semestralmente  servicio público de agua para riego y piscicultura en el subdistrito </t>
  </si>
  <si>
    <t>Número de hectáreas que recibe semestralmente  servicio público de agua para riego y piscicultura en el subdistrito</t>
  </si>
  <si>
    <t>Presupuesto 2019
(colones)</t>
  </si>
  <si>
    <t xml:space="preserve">Que se brinde semestralmente el servicio de riego por gravedad, bombeo y agua para pisicultura a  6879 Hectáreas en el subdistrito Piedras
</t>
  </si>
  <si>
    <t>Que se realice 1.276.515 metros cuadrados de limpieza en canales de riego en el subdistrito Piedras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</si>
</sst>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₡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4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4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5" fillId="0" borderId="8" xfId="4" applyFont="1" applyFill="1" applyBorder="1" applyAlignment="1">
      <alignment horizontal="justify" vertical="top" wrapText="1"/>
    </xf>
    <xf numFmtId="0" fontId="5" fillId="0" borderId="8" xfId="4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5" fillId="0" borderId="2" xfId="4" applyFont="1" applyFill="1" applyBorder="1" applyAlignment="1">
      <alignment horizontal="justify" vertical="top" wrapText="1"/>
    </xf>
    <xf numFmtId="0" fontId="5" fillId="0" borderId="1" xfId="0" applyFont="1" applyFill="1" applyBorder="1"/>
    <xf numFmtId="0" fontId="5" fillId="0" borderId="2" xfId="0" applyFont="1" applyFill="1" applyBorder="1"/>
    <xf numFmtId="164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" fontId="5" fillId="0" borderId="1" xfId="3" applyNumberFormat="1" applyFont="1" applyFill="1" applyBorder="1" applyAlignment="1">
      <alignment horizontal="center" vertical="top" wrapText="1"/>
    </xf>
    <xf numFmtId="0" fontId="5" fillId="0" borderId="10" xfId="4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0" fontId="5" fillId="0" borderId="1" xfId="4" applyFont="1" applyFill="1" applyBorder="1" applyAlignment="1">
      <alignment horizontal="justify" vertical="top" wrapText="1"/>
    </xf>
    <xf numFmtId="49" fontId="5" fillId="0" borderId="1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/>
    </xf>
    <xf numFmtId="1" fontId="5" fillId="0" borderId="2" xfId="3" applyNumberFormat="1" applyFont="1" applyFill="1" applyBorder="1" applyAlignment="1">
      <alignment horizontal="center" vertical="top" wrapText="1"/>
    </xf>
    <xf numFmtId="164" fontId="5" fillId="0" borderId="2" xfId="3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4" applyFont="1" applyFill="1" applyBorder="1" applyAlignment="1">
      <alignment vertical="top" wrapText="1"/>
    </xf>
    <xf numFmtId="164" fontId="5" fillId="0" borderId="1" xfId="3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 wrapText="1"/>
    </xf>
    <xf numFmtId="49" fontId="5" fillId="0" borderId="8" xfId="3" applyNumberFormat="1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5" fillId="0" borderId="8" xfId="0" applyFont="1" applyFill="1" applyBorder="1"/>
    <xf numFmtId="0" fontId="5" fillId="0" borderId="7" xfId="0" applyFont="1" applyFill="1" applyBorder="1"/>
    <xf numFmtId="0" fontId="8" fillId="0" borderId="1" xfId="0" applyFont="1" applyFill="1" applyBorder="1"/>
    <xf numFmtId="164" fontId="8" fillId="0" borderId="1" xfId="0" applyNumberFormat="1" applyFont="1" applyFill="1" applyBorder="1" applyAlignment="1">
      <alignment vertical="top"/>
    </xf>
    <xf numFmtId="0" fontId="5" fillId="0" borderId="5" xfId="0" applyFont="1" applyFill="1" applyBorder="1"/>
    <xf numFmtId="0" fontId="5" fillId="0" borderId="0" xfId="0" applyFont="1" applyFill="1" applyBorder="1"/>
    <xf numFmtId="0" fontId="5" fillId="0" borderId="9" xfId="0" applyFont="1" applyFill="1" applyBorder="1"/>
    <xf numFmtId="0" fontId="5" fillId="0" borderId="6" xfId="0" applyFont="1" applyFill="1" applyBorder="1"/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2" xfId="4" applyFont="1" applyFill="1" applyBorder="1" applyAlignment="1">
      <alignment horizontal="center" vertical="top" wrapText="1"/>
    </xf>
    <xf numFmtId="0" fontId="5" fillId="0" borderId="4" xfId="4" applyFont="1" applyFill="1" applyBorder="1" applyAlignment="1">
      <alignment horizontal="center" vertical="top" wrapText="1"/>
    </xf>
    <xf numFmtId="0" fontId="5" fillId="0" borderId="3" xfId="4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</cellXfs>
  <cellStyles count="5">
    <cellStyle name="Excel Built-in Normal" xfId="2"/>
    <cellStyle name="Millares" xfId="3" builtin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pesny/Documents/2019/Formulacion%20POI-2019%20por%20U.E.Pre_RX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Hidalgo\Documents\Kathia%20Planificaci&#243;n%202012\Planificaci&#243;n%20%20inst\Planificaci&#243;n%202016%201\Revisi&#243;n%20y%20ajuste%20al%20POI%202016\Ajuste%20POI%20DRAT\POI%20Presupuesto%202016%20Ca&#241;as%20L%20DR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Hidalgo\Documents\Kathia%20Planificaci&#243;n%202012\Planificaci&#243;n%20%20inst\Planificaci&#243;n%202016%201\Revisi&#243;n%20y%20ajuste%20al%20POI%202016\Ajuste%20POI%20DRAT\POI%20Presupuesto%202016%20Cabuyo%20T%20DR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athia\Documents\Kathia%20Planificaci&#243;n%202012\Planificaci&#243;n%20%20inst\Planificaci&#243;n%202016%201\POI%20Presupuesto%202016%20por%20unidad%20publicado%20intranet\POI%20Presupuesto%202016%20G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Modelo"/>
      <sheetName val="Definicion"/>
      <sheetName val="Plantilla"/>
      <sheetName val="SAL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7">
          <cell r="E257">
            <v>54829815.700000003</v>
          </cell>
        </row>
        <row r="1405">
          <cell r="E1405">
            <v>107456487.5</v>
          </cell>
        </row>
        <row r="1412">
          <cell r="E1412">
            <v>25399966.5</v>
          </cell>
        </row>
        <row r="1415">
          <cell r="E1415">
            <v>8501589.9000000004</v>
          </cell>
        </row>
        <row r="1418">
          <cell r="E1418">
            <v>1000000</v>
          </cell>
        </row>
        <row r="1421">
          <cell r="E1421">
            <v>1400000.3</v>
          </cell>
        </row>
        <row r="1424">
          <cell r="E1424">
            <v>9152000</v>
          </cell>
        </row>
        <row r="1427">
          <cell r="E1427">
            <v>32550000</v>
          </cell>
        </row>
        <row r="1430">
          <cell r="E1430">
            <v>2200000</v>
          </cell>
        </row>
        <row r="1433">
          <cell r="E1433">
            <v>15200000</v>
          </cell>
        </row>
        <row r="1437">
          <cell r="E1437">
            <v>6100000</v>
          </cell>
        </row>
        <row r="1440">
          <cell r="E1440">
            <v>2000000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Presup C y L final sistema"/>
      <sheetName val="información Presupu 2016 enviad"/>
      <sheetName val="a23"/>
      <sheetName val="POI Cañas y Lajas 2015"/>
      <sheetName val="Presupuesto 2015"/>
      <sheetName val="Modificación"/>
      <sheetName val="a23 (2) 2015"/>
      <sheetName val="Hoja1"/>
    </sheetNames>
    <sheetDataSet>
      <sheetData sheetId="0">
        <row r="9">
          <cell r="K9">
            <v>8150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C y T 2016 Presup final"/>
      <sheetName val="Presupuesto 2016"/>
      <sheetName val="Sub dist Cabuyo Tempisque 2015"/>
      <sheetName val="Sub dist Cabuyo Tempisque (2)"/>
      <sheetName val="Presupuesto 2015"/>
      <sheetName val="a25"/>
      <sheetName val="Modificación"/>
    </sheetNames>
    <sheetDataSet>
      <sheetData sheetId="0">
        <row r="9">
          <cell r="K9">
            <v>10572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2016"/>
      <sheetName val="Presupuesto 2016"/>
      <sheetName val="POI 2015"/>
      <sheetName val="Presupuesto 2015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topLeftCell="B6" zoomScale="80" zoomScaleNormal="80" zoomScaleSheetLayoutView="89" workbookViewId="0">
      <selection activeCell="C17" sqref="C17"/>
    </sheetView>
  </sheetViews>
  <sheetFormatPr baseColWidth="10" defaultRowHeight="16.5" x14ac:dyDescent="0.3"/>
  <cols>
    <col min="1" max="1" width="29.42578125" style="1" customWidth="1"/>
    <col min="2" max="2" width="30.42578125" style="1" customWidth="1"/>
    <col min="3" max="3" width="36.28515625" style="1" customWidth="1"/>
    <col min="4" max="4" width="35.140625" style="1" customWidth="1"/>
    <col min="5" max="5" width="32" style="1" customWidth="1"/>
    <col min="6" max="6" width="11.42578125" style="1" customWidth="1"/>
    <col min="7" max="7" width="13.140625" style="1" customWidth="1"/>
    <col min="8" max="10" width="11.7109375" style="1" customWidth="1"/>
    <col min="11" max="11" width="11.5703125" style="1" customWidth="1"/>
    <col min="12" max="12" width="23.42578125" style="1" bestFit="1" customWidth="1"/>
    <col min="13" max="13" width="61.42578125" style="1" customWidth="1"/>
    <col min="14" max="16384" width="11.42578125" style="1"/>
  </cols>
  <sheetData>
    <row r="1" spans="1:17" ht="19.5" x14ac:dyDescent="0.35">
      <c r="A1" s="51" t="s">
        <v>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46.5" customHeight="1" x14ac:dyDescent="0.3">
      <c r="A2" s="4" t="s">
        <v>0</v>
      </c>
      <c r="B2" s="52" t="s">
        <v>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7" ht="69.75" customHeight="1" x14ac:dyDescent="0.3">
      <c r="A3" s="5" t="s">
        <v>1</v>
      </c>
      <c r="B3" s="52" t="s">
        <v>24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38.25" customHeight="1" x14ac:dyDescent="0.3">
      <c r="A4" s="8" t="s">
        <v>37</v>
      </c>
      <c r="B4" s="9" t="s">
        <v>38</v>
      </c>
      <c r="C4" s="9" t="s">
        <v>39</v>
      </c>
      <c r="D4" s="9" t="s">
        <v>40</v>
      </c>
      <c r="E4" s="7"/>
      <c r="F4" s="7"/>
      <c r="G4" s="7"/>
      <c r="H4" s="7"/>
      <c r="I4" s="7"/>
      <c r="J4" s="7"/>
      <c r="K4" s="7"/>
      <c r="L4" s="7"/>
    </row>
    <row r="5" spans="1:17" x14ac:dyDescent="0.3">
      <c r="A5" s="2" t="s">
        <v>2</v>
      </c>
      <c r="B5" s="2" t="s">
        <v>22</v>
      </c>
      <c r="C5" s="2" t="s">
        <v>36</v>
      </c>
      <c r="D5" s="2" t="s">
        <v>41</v>
      </c>
    </row>
    <row r="6" spans="1:17" ht="16.5" customHeight="1" x14ac:dyDescent="0.3">
      <c r="A6" s="48" t="s">
        <v>17</v>
      </c>
      <c r="B6" s="48" t="s">
        <v>18</v>
      </c>
      <c r="C6" s="50" t="s">
        <v>3</v>
      </c>
      <c r="D6" s="50"/>
      <c r="E6" s="50"/>
      <c r="F6" s="50"/>
      <c r="G6" s="50"/>
      <c r="H6" s="50"/>
      <c r="I6" s="50"/>
      <c r="J6" s="50"/>
      <c r="K6" s="50"/>
      <c r="L6" s="46" t="s">
        <v>68</v>
      </c>
      <c r="M6" s="48" t="s">
        <v>20</v>
      </c>
    </row>
    <row r="7" spans="1:17" ht="38.25" customHeight="1" x14ac:dyDescent="0.3">
      <c r="A7" s="48"/>
      <c r="B7" s="48"/>
      <c r="C7" s="48" t="s">
        <v>4</v>
      </c>
      <c r="D7" s="48" t="s">
        <v>5</v>
      </c>
      <c r="E7" s="48" t="s">
        <v>7</v>
      </c>
      <c r="F7" s="46" t="s">
        <v>6</v>
      </c>
      <c r="G7" s="48" t="s">
        <v>8</v>
      </c>
      <c r="H7" s="48" t="s">
        <v>9</v>
      </c>
      <c r="I7" s="48"/>
      <c r="J7" s="48"/>
      <c r="K7" s="48"/>
      <c r="L7" s="59"/>
      <c r="M7" s="48"/>
    </row>
    <row r="8" spans="1:17" x14ac:dyDescent="0.3">
      <c r="A8" s="48"/>
      <c r="B8" s="48"/>
      <c r="C8" s="48"/>
      <c r="D8" s="48"/>
      <c r="E8" s="48"/>
      <c r="F8" s="47"/>
      <c r="G8" s="48"/>
      <c r="H8" s="3" t="s">
        <v>10</v>
      </c>
      <c r="I8" s="3" t="s">
        <v>11</v>
      </c>
      <c r="J8" s="3" t="s">
        <v>12</v>
      </c>
      <c r="K8" s="3" t="s">
        <v>13</v>
      </c>
      <c r="L8" s="47"/>
      <c r="M8" s="48"/>
    </row>
    <row r="9" spans="1:17" ht="83.25" customHeight="1" x14ac:dyDescent="0.3">
      <c r="A9" s="56" t="s">
        <v>45</v>
      </c>
      <c r="B9" s="23" t="s">
        <v>46</v>
      </c>
      <c r="C9" s="23" t="s">
        <v>69</v>
      </c>
      <c r="D9" s="22" t="s">
        <v>66</v>
      </c>
      <c r="E9" s="22" t="s">
        <v>67</v>
      </c>
      <c r="F9" s="24" t="s">
        <v>25</v>
      </c>
      <c r="G9" s="19" t="s">
        <v>19</v>
      </c>
      <c r="H9" s="27"/>
      <c r="I9" s="27">
        <v>6879</v>
      </c>
      <c r="J9" s="27"/>
      <c r="K9" s="28">
        <v>6879</v>
      </c>
      <c r="L9" s="29">
        <f>+[1]SALIDA!$E$1412</f>
        <v>25399966.5</v>
      </c>
      <c r="M9" s="30" t="s">
        <v>65</v>
      </c>
      <c r="Q9" s="6">
        <f>+K9+'[2]POI Presup C y L final sistema'!$K$9+'[3]POI C y T 2016 Presup final'!$K$9</f>
        <v>25601</v>
      </c>
    </row>
    <row r="10" spans="1:17" ht="75.75" customHeight="1" x14ac:dyDescent="0.3">
      <c r="A10" s="57"/>
      <c r="B10" s="49" t="s">
        <v>26</v>
      </c>
      <c r="C10" s="23" t="s">
        <v>70</v>
      </c>
      <c r="D10" s="31" t="s">
        <v>27</v>
      </c>
      <c r="E10" s="31" t="s">
        <v>28</v>
      </c>
      <c r="F10" s="24" t="s">
        <v>25</v>
      </c>
      <c r="G10" s="19" t="s">
        <v>19</v>
      </c>
      <c r="H10" s="27"/>
      <c r="I10" s="27"/>
      <c r="J10" s="27"/>
      <c r="K10" s="20">
        <v>1276515</v>
      </c>
      <c r="L10" s="32">
        <f>+[1]SALIDA!$E$1415</f>
        <v>8501589.9000000004</v>
      </c>
      <c r="M10" s="16"/>
    </row>
    <row r="11" spans="1:17" ht="72" customHeight="1" x14ac:dyDescent="0.3">
      <c r="A11" s="57"/>
      <c r="B11" s="49"/>
      <c r="C11" s="23" t="s">
        <v>56</v>
      </c>
      <c r="D11" s="23" t="s">
        <v>29</v>
      </c>
      <c r="E11" s="23" t="s">
        <v>30</v>
      </c>
      <c r="F11" s="24" t="s">
        <v>25</v>
      </c>
      <c r="G11" s="19" t="s">
        <v>19</v>
      </c>
      <c r="H11" s="27"/>
      <c r="I11" s="27"/>
      <c r="J11" s="27"/>
      <c r="K11" s="19">
        <v>58</v>
      </c>
      <c r="L11" s="33">
        <f>+[1]SALIDA!$E$1421</f>
        <v>1400000.3</v>
      </c>
      <c r="M11" s="16"/>
    </row>
    <row r="12" spans="1:17" ht="92.25" customHeight="1" x14ac:dyDescent="0.3">
      <c r="A12" s="57"/>
      <c r="B12" s="49"/>
      <c r="C12" s="23" t="s">
        <v>48</v>
      </c>
      <c r="D12" s="15" t="s">
        <v>49</v>
      </c>
      <c r="E12" s="15" t="s">
        <v>50</v>
      </c>
      <c r="F12" s="24" t="s">
        <v>25</v>
      </c>
      <c r="G12" s="19" t="s">
        <v>19</v>
      </c>
      <c r="H12" s="27"/>
      <c r="I12" s="27"/>
      <c r="J12" s="27"/>
      <c r="K12" s="19">
        <v>3</v>
      </c>
      <c r="L12" s="33">
        <f>+[1]SALIDA!$E$1418</f>
        <v>1000000</v>
      </c>
      <c r="M12" s="16"/>
    </row>
    <row r="13" spans="1:17" ht="54.75" customHeight="1" x14ac:dyDescent="0.3">
      <c r="A13" s="57"/>
      <c r="B13" s="49"/>
      <c r="C13" s="23" t="s">
        <v>57</v>
      </c>
      <c r="D13" s="15" t="s">
        <v>58</v>
      </c>
      <c r="E13" s="15" t="s">
        <v>31</v>
      </c>
      <c r="F13" s="24" t="s">
        <v>25</v>
      </c>
      <c r="G13" s="19" t="s">
        <v>19</v>
      </c>
      <c r="H13" s="27"/>
      <c r="I13" s="27">
        <v>15</v>
      </c>
      <c r="J13" s="27"/>
      <c r="K13" s="19">
        <v>15</v>
      </c>
      <c r="L13" s="33">
        <f>+[1]SALIDA!$E$1424</f>
        <v>9152000</v>
      </c>
      <c r="M13" s="14" t="s">
        <v>47</v>
      </c>
    </row>
    <row r="14" spans="1:17" ht="49.5" customHeight="1" x14ac:dyDescent="0.3">
      <c r="A14" s="57"/>
      <c r="B14" s="53" t="s">
        <v>64</v>
      </c>
      <c r="C14" s="23" t="s">
        <v>59</v>
      </c>
      <c r="D14" s="15" t="s">
        <v>32</v>
      </c>
      <c r="E14" s="15" t="s">
        <v>32</v>
      </c>
      <c r="F14" s="24" t="s">
        <v>25</v>
      </c>
      <c r="G14" s="19" t="s">
        <v>19</v>
      </c>
      <c r="H14" s="16"/>
      <c r="I14" s="16"/>
      <c r="J14" s="16"/>
      <c r="K14" s="19">
        <v>900</v>
      </c>
      <c r="L14" s="18">
        <f>+[1]SALIDA!$E$1427</f>
        <v>32550000</v>
      </c>
      <c r="M14" s="34"/>
    </row>
    <row r="15" spans="1:17" ht="39.75" customHeight="1" x14ac:dyDescent="0.3">
      <c r="A15" s="57"/>
      <c r="B15" s="54"/>
      <c r="C15" s="23" t="s">
        <v>35</v>
      </c>
      <c r="D15" s="15" t="s">
        <v>51</v>
      </c>
      <c r="E15" s="15" t="s">
        <v>52</v>
      </c>
      <c r="F15" s="24" t="s">
        <v>25</v>
      </c>
      <c r="G15" s="19" t="s">
        <v>19</v>
      </c>
      <c r="H15" s="14"/>
      <c r="I15" s="14"/>
      <c r="J15" s="14"/>
      <c r="K15" s="19">
        <v>1</v>
      </c>
      <c r="L15" s="18">
        <f>+[1]SALIDA!$E$1430</f>
        <v>2200000</v>
      </c>
      <c r="M15" s="16"/>
    </row>
    <row r="16" spans="1:17" ht="33" x14ac:dyDescent="0.3">
      <c r="A16" s="57"/>
      <c r="B16" s="54"/>
      <c r="C16" s="15" t="s">
        <v>60</v>
      </c>
      <c r="D16" s="15" t="s">
        <v>33</v>
      </c>
      <c r="E16" s="15" t="s">
        <v>34</v>
      </c>
      <c r="F16" s="25" t="s">
        <v>25</v>
      </c>
      <c r="G16" s="26" t="s">
        <v>19</v>
      </c>
      <c r="H16" s="17"/>
      <c r="I16" s="17"/>
      <c r="J16" s="17"/>
      <c r="K16" s="19">
        <v>25</v>
      </c>
      <c r="L16" s="18">
        <f>+[1]SALIDA!$E$1433</f>
        <v>15200000</v>
      </c>
      <c r="M16" s="16"/>
    </row>
    <row r="17" spans="1:13" ht="99" x14ac:dyDescent="0.3">
      <c r="A17" s="58"/>
      <c r="B17" s="55"/>
      <c r="C17" s="23" t="s">
        <v>62</v>
      </c>
      <c r="D17" s="21" t="s">
        <v>61</v>
      </c>
      <c r="E17" s="11" t="s">
        <v>61</v>
      </c>
      <c r="F17" s="25" t="s">
        <v>25</v>
      </c>
      <c r="G17" s="26" t="s">
        <v>19</v>
      </c>
      <c r="H17" s="16"/>
      <c r="I17" s="16"/>
      <c r="J17" s="16"/>
      <c r="K17" s="19">
        <v>1</v>
      </c>
      <c r="L17" s="18">
        <f>+[1]SALIDA!$E$1437+[1]SALIDA!$E$1440</f>
        <v>8100000</v>
      </c>
      <c r="M17" s="30" t="s">
        <v>63</v>
      </c>
    </row>
    <row r="18" spans="1:13" x14ac:dyDescent="0.3">
      <c r="A18" s="10"/>
      <c r="B18" s="12"/>
      <c r="C18" s="11"/>
      <c r="D18" s="11"/>
      <c r="E18" s="11"/>
      <c r="F18" s="35"/>
      <c r="G18" s="36"/>
      <c r="H18" s="37"/>
      <c r="I18" s="37"/>
      <c r="J18" s="38"/>
      <c r="K18" s="39" t="s">
        <v>42</v>
      </c>
      <c r="L18" s="40">
        <f>SUM(L9:L17)</f>
        <v>103503556.69999999</v>
      </c>
      <c r="M18" s="41"/>
    </row>
    <row r="19" spans="1:13" x14ac:dyDescent="0.3">
      <c r="A19" s="13"/>
      <c r="B19" s="42"/>
      <c r="C19" s="42">
        <v>16</v>
      </c>
      <c r="D19" s="42"/>
      <c r="E19" s="42"/>
      <c r="F19" s="42"/>
      <c r="G19" s="42"/>
      <c r="H19" s="42"/>
      <c r="I19" s="42"/>
      <c r="J19" s="43"/>
      <c r="K19" s="39" t="s">
        <v>43</v>
      </c>
      <c r="L19" s="40">
        <f>+[1]SALIDA!$E$1405</f>
        <v>107456487.5</v>
      </c>
      <c r="M19" s="44"/>
    </row>
    <row r="20" spans="1:13" x14ac:dyDescent="0.3">
      <c r="A20" s="13"/>
      <c r="B20" s="42"/>
      <c r="C20" s="42"/>
      <c r="D20" s="42"/>
      <c r="E20" s="42"/>
      <c r="F20" s="42"/>
      <c r="G20" s="42"/>
      <c r="H20" s="42"/>
      <c r="I20" s="42"/>
      <c r="J20" s="43"/>
      <c r="K20" s="39" t="s">
        <v>44</v>
      </c>
      <c r="L20" s="40">
        <f>+L19+L18</f>
        <v>210960044.19999999</v>
      </c>
      <c r="M20" s="44"/>
    </row>
    <row r="22" spans="1:13" ht="33" customHeight="1" x14ac:dyDescent="0.3">
      <c r="B22" s="45"/>
      <c r="C22" s="45"/>
      <c r="D22" s="45"/>
      <c r="E22" s="45"/>
      <c r="F22" s="45"/>
    </row>
    <row r="24" spans="1:13" x14ac:dyDescent="0.3">
      <c r="C24" s="1" t="s">
        <v>54</v>
      </c>
      <c r="D24" s="1" t="s">
        <v>55</v>
      </c>
    </row>
  </sheetData>
  <mergeCells count="18">
    <mergeCell ref="A1:M1"/>
    <mergeCell ref="B2:M2"/>
    <mergeCell ref="B3:M3"/>
    <mergeCell ref="A6:A8"/>
    <mergeCell ref="B14:B17"/>
    <mergeCell ref="A9:A17"/>
    <mergeCell ref="L6:L8"/>
    <mergeCell ref="B22:F22"/>
    <mergeCell ref="F7:F8"/>
    <mergeCell ref="G7:G8"/>
    <mergeCell ref="M6:M8"/>
    <mergeCell ref="B10:B13"/>
    <mergeCell ref="B6:B8"/>
    <mergeCell ref="E7:E8"/>
    <mergeCell ref="C6:K6"/>
    <mergeCell ref="C7:C8"/>
    <mergeCell ref="D7:D8"/>
    <mergeCell ref="H7:K7"/>
  </mergeCells>
  <printOptions horizontalCentered="1"/>
  <pageMargins left="0.39370078740157483" right="0.39370078740157483" top="0.39370078740157483" bottom="0.39370078740157483" header="0.31496062992125984" footer="0.31496062992125984"/>
  <pageSetup scale="40" fitToHeight="0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[4]Hoja3!#REF!</xm:f>
          </x14:formula1>
          <xm:sqref>F9:F10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3" sqref="C3:C5"/>
    </sheetView>
  </sheetViews>
  <sheetFormatPr baseColWidth="10" defaultRowHeight="15" x14ac:dyDescent="0.25"/>
  <sheetData>
    <row r="2" spans="2:3" x14ac:dyDescent="0.25">
      <c r="B2" t="s">
        <v>14</v>
      </c>
    </row>
    <row r="3" spans="2:3" x14ac:dyDescent="0.25">
      <c r="C3" t="s">
        <v>21</v>
      </c>
    </row>
    <row r="4" spans="2:3" x14ac:dyDescent="0.25">
      <c r="B4" t="s">
        <v>15</v>
      </c>
      <c r="C4" t="s">
        <v>15</v>
      </c>
    </row>
    <row r="5" spans="2:3" x14ac:dyDescent="0.25">
      <c r="B5" t="s">
        <v>16</v>
      </c>
      <c r="C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POI 2019 Piedras</vt:lpstr>
      <vt:lpstr>Hoja4</vt:lpstr>
      <vt:lpstr>' POI 2019 Piedras'!Área_de_impresión</vt:lpstr>
      <vt:lpstr>' POI 2019 Piedras'!Títulos_a_imprimir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Kathia</cp:lastModifiedBy>
  <cp:lastPrinted>2018-09-06T14:34:15Z</cp:lastPrinted>
  <dcterms:created xsi:type="dcterms:W3CDTF">2016-02-29T15:13:45Z</dcterms:created>
  <dcterms:modified xsi:type="dcterms:W3CDTF">2019-03-19T20:11:33Z</dcterms:modified>
</cp:coreProperties>
</file>